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reese\Desktop\Diversified, Eff Front, FF3-CAPM, Finding Beta\Current\"/>
    </mc:Choice>
  </mc:AlternateContent>
  <xr:revisionPtr revIDLastSave="0" documentId="13_ncr:1_{FCC25AAB-2D17-4958-90A1-50D939117617}" xr6:coauthVersionLast="47" xr6:coauthVersionMax="47" xr10:uidLastSave="{00000000-0000-0000-0000-000000000000}"/>
  <bookViews>
    <workbookView xWindow="28680" yWindow="-120" windowWidth="29040" windowHeight="15840" xr2:uid="{5BF625FF-02DA-4151-A306-ED7B82E1B6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4" i="1" s="1"/>
  <c r="B1" i="1"/>
  <c r="H3" i="1" l="1"/>
  <c r="D2" i="1" a="1"/>
  <c r="D2" i="1" l="1"/>
  <c r="E3" i="1" s="1"/>
  <c r="E48" i="1"/>
  <c r="E12" i="1"/>
  <c r="E21" i="1"/>
  <c r="E42" i="1"/>
  <c r="E5" i="1"/>
  <c r="E62" i="1"/>
  <c r="E50" i="1"/>
  <c r="E56" i="1"/>
  <c r="E10" i="1"/>
  <c r="E20" i="1"/>
  <c r="E29" i="1"/>
  <c r="E58" i="1"/>
  <c r="E6" i="1"/>
  <c r="E15" i="1"/>
  <c r="E7" i="1"/>
  <c r="E17" i="1"/>
  <c r="E11" i="1"/>
  <c r="E28" i="1"/>
  <c r="E37" i="1"/>
  <c r="E19" i="1"/>
  <c r="E14" i="1"/>
  <c r="E23" i="1"/>
  <c r="E8" i="1"/>
  <c r="E25" i="1"/>
  <c r="E36" i="1"/>
  <c r="E45" i="1"/>
  <c r="E27" i="1"/>
  <c r="E22" i="1"/>
  <c r="E31" i="1"/>
  <c r="E16" i="1"/>
  <c r="E33" i="1"/>
  <c r="E60" i="1"/>
  <c r="E18" i="1"/>
  <c r="E51" i="1"/>
  <c r="E46" i="1"/>
  <c r="E55" i="1"/>
  <c r="E40" i="1"/>
  <c r="E13" i="1"/>
  <c r="E59" i="1"/>
  <c r="E54" i="1"/>
  <c r="E9" i="1"/>
  <c r="E44" i="1"/>
  <c r="E53" i="1"/>
  <c r="E35" i="1"/>
  <c r="E30" i="1"/>
  <c r="E39" i="1"/>
  <c r="E24" i="1"/>
  <c r="E41" i="1"/>
  <c r="E52" i="1"/>
  <c r="E61" i="1"/>
  <c r="E43" i="1"/>
  <c r="E38" i="1"/>
  <c r="E47" i="1"/>
  <c r="E32" i="1"/>
  <c r="E49" i="1"/>
  <c r="E57" i="1"/>
  <c r="E4" i="1"/>
  <c r="E26" i="1"/>
  <c r="E34" i="1"/>
  <c r="A2" i="1" a="1"/>
  <c r="C21" i="1" l="1"/>
  <c r="C30" i="1"/>
  <c r="C38" i="1"/>
  <c r="C46" i="1"/>
  <c r="C17" i="1"/>
  <c r="C58" i="1"/>
  <c r="C22" i="1"/>
  <c r="C37" i="1"/>
  <c r="C53" i="1"/>
  <c r="C10" i="1"/>
  <c r="C52" i="1"/>
  <c r="C60" i="1"/>
  <c r="C9" i="1"/>
  <c r="C29" i="1"/>
  <c r="C49" i="1"/>
  <c r="C18" i="1"/>
  <c r="C7" i="1"/>
  <c r="C11" i="1"/>
  <c r="C23" i="1"/>
  <c r="C15" i="1"/>
  <c r="C19" i="1"/>
  <c r="C13" i="1"/>
  <c r="C3" i="1"/>
  <c r="C45" i="1"/>
  <c r="C61" i="1"/>
  <c r="C26" i="1"/>
  <c r="C59" i="1"/>
  <c r="C41" i="1"/>
  <c r="A2" i="1"/>
  <c r="C35" i="1"/>
  <c r="C39" i="1"/>
  <c r="C43" i="1"/>
  <c r="C55" i="1"/>
  <c r="C47" i="1"/>
  <c r="C51" i="1"/>
  <c r="C27" i="1"/>
  <c r="C31" i="1"/>
  <c r="C8" i="1"/>
  <c r="C56" i="1"/>
  <c r="C33" i="1"/>
  <c r="C57" i="1"/>
  <c r="C25" i="1"/>
  <c r="C42" i="1"/>
  <c r="C50" i="1"/>
  <c r="C54" i="1"/>
  <c r="C40" i="1"/>
  <c r="C62" i="1"/>
  <c r="C4" i="1"/>
  <c r="C44" i="1"/>
  <c r="C34" i="1"/>
  <c r="C20" i="1"/>
  <c r="C24" i="1"/>
  <c r="C28" i="1"/>
  <c r="C6" i="1"/>
  <c r="C32" i="1"/>
  <c r="C36" i="1"/>
  <c r="C14" i="1"/>
  <c r="C16" i="1"/>
  <c r="C5" i="1"/>
  <c r="C48" i="1"/>
  <c r="C12" i="1"/>
  <c r="H6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8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</futureMetadata>
  <cellMetadata count="1">
    <bk>
      <rc t="1" v="0"/>
    </bk>
  </cellMetadata>
  <valueMetadata count="182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</valueMetadata>
</metadata>
</file>

<file path=xl/sharedStrings.xml><?xml version="1.0" encoding="utf-8"?>
<sst xmlns="http://schemas.openxmlformats.org/spreadsheetml/2006/main" count="4" uniqueCount="4">
  <si>
    <t>Date</t>
  </si>
  <si>
    <t>IVV</t>
  </si>
  <si>
    <t>Beta</t>
  </si>
  <si>
    <t>mcd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</si>
</sst>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SupportingPropertyBag" Target="richData/rdsupportingpropertybag.xml"/><Relationship Id="rId5" Type="http://schemas.openxmlformats.org/officeDocument/2006/relationships/sheetMetadata" Target="metadata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microsoft.com/office/2017/06/relationships/richStyles" Target="richData/rich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" c="61">
    <v t="i">0</v>
    <v t="i">31</v>
    <v t="i">62</v>
    <v t="i">91</v>
    <v t="i">122</v>
    <v t="i">152</v>
    <v t="i">183</v>
    <v t="i">213</v>
    <v t="i">244</v>
    <v t="i">275</v>
    <v t="i">305</v>
    <v t="i">336</v>
    <v t="i">366</v>
    <v t="i">397</v>
    <v t="i">428</v>
    <v t="i">456</v>
    <v t="i">487</v>
    <v t="i">517</v>
    <v t="i">548</v>
    <v t="i">578</v>
    <v t="i">609</v>
    <v t="i">640</v>
    <v t="i">670</v>
    <v t="i">701</v>
    <v t="i">731</v>
    <v t="i">762</v>
    <v t="i">793</v>
    <v t="i">821</v>
    <v t="i">852</v>
    <v t="i">882</v>
    <v t="i">913</v>
    <v t="i">943</v>
    <v t="i">974</v>
    <v t="i">1005</v>
    <v t="i">1035</v>
    <v t="i">1066</v>
    <v t="i">1096</v>
    <v t="i">1127</v>
    <v t="i">1158</v>
    <v t="i">1186</v>
    <v t="i">1217</v>
    <v t="i">1247</v>
    <v t="i">1278</v>
    <v t="i">1308</v>
    <v t="i">1339</v>
    <v t="i">1370</v>
    <v t="i">1400</v>
    <v t="i">1431</v>
    <v t="i">1461</v>
    <v t="i">1492</v>
    <v t="i">1523</v>
    <v t="i">1552</v>
    <v t="i">1583</v>
    <v t="i">1613</v>
    <v t="i">1644</v>
    <v t="i">1674</v>
    <v t="i">1705</v>
    <v t="i">1736</v>
    <v t="i">1766</v>
    <v t="i">1797</v>
    <v t="i">1827</v>
  </a>
  <a r="1" c="61">
    <v>323.24</v>
    <v>323.24</v>
    <v>295.91000000000003</v>
    <v>258.39999999999998</v>
    <v>291.16000000000003</v>
    <v>305.18</v>
    <v>309.69</v>
    <v>327.82</v>
    <v>350.77</v>
    <v>336.06</v>
    <v>327.62</v>
    <v>363.32</v>
    <v>375.39</v>
    <v>371.52</v>
    <v>381.77</v>
    <v>397.82</v>
    <v>418.88</v>
    <v>421.65</v>
    <v>429.92</v>
    <v>440.4</v>
    <v>453.71</v>
    <v>430.82</v>
    <v>460.99</v>
    <v>457.63</v>
    <v>476.99</v>
    <v>451.77</v>
    <v>438.72</v>
    <v>453.69</v>
    <v>413.56</v>
    <v>414.87</v>
    <v>379.15</v>
    <v>414.28</v>
    <v>397.18</v>
    <v>358.65</v>
    <v>387.79</v>
    <v>409.32</v>
    <v>384.21</v>
    <v>408.31</v>
    <v>397.97</v>
    <v>411.08</v>
    <v>417.66</v>
    <v>419.43</v>
    <v>445.71</v>
    <v>460.18</v>
    <v>452.69</v>
    <v>429.43</v>
    <v>419.94</v>
    <v>458.42</v>
    <v>477.63</v>
    <v>485.2</v>
    <v>510.45</v>
    <v>525.73</v>
    <v>504.44</v>
    <v>529.96</v>
    <v>547.23</v>
    <v>553.32000000000005</v>
    <v>566.75</v>
    <v>576.82000000000005</v>
    <v>571.24</v>
    <v>605.07000000000005</v>
    <v>588.67999999999995</v>
  </a>
  <a r="1" c="61">
    <v>197.61</v>
    <v>213.97</v>
    <v>194.17</v>
    <v>165.35</v>
    <v>187.56</v>
    <v>186.32</v>
    <v>184.47</v>
    <v>194.28</v>
    <v>213.52</v>
    <v>219.49</v>
    <v>213</v>
    <v>217.44</v>
    <v>214.58</v>
    <v>207.84</v>
    <v>206.14</v>
    <v>224.14</v>
    <v>236.08</v>
    <v>233.89</v>
    <v>230.99</v>
    <v>242.71</v>
    <v>237.46</v>
    <v>241.11</v>
    <v>245.55</v>
    <v>244.6</v>
    <v>268.07</v>
    <v>259.45</v>
    <v>244.77</v>
    <v>247.28</v>
    <v>249.16</v>
    <v>252.21</v>
    <v>246.88</v>
    <v>263.37</v>
    <v>252.28</v>
    <v>230.74</v>
    <v>272.66000000000003</v>
    <v>272.79000000000002</v>
    <v>263.52999999999997</v>
    <v>267.39999999999998</v>
    <v>263.91000000000003</v>
    <v>279.61</v>
    <v>295.75</v>
    <v>285.11</v>
    <v>298.41000000000003</v>
    <v>293.2</v>
    <v>281.14999999999998</v>
    <v>263.44</v>
    <v>262.17</v>
    <v>281.83999999999997</v>
    <v>296.51</v>
    <v>292.72000000000003</v>
    <v>292.27999999999997</v>
    <v>281.95</v>
    <v>273.04000000000002</v>
    <v>258.89</v>
    <v>254.84</v>
    <v>265.39999999999998</v>
    <v>288.66000000000003</v>
    <v>304.51</v>
    <v>292.11</v>
    <v>296.01</v>
    <v>289.89</v>
  </a>
</arrayData>
</file>

<file path=xl/richData/rdrichvalue.xml><?xml version="1.0" encoding="utf-8"?>
<rvData xmlns="http://schemas.microsoft.com/office/spreadsheetml/2017/richdata" count="184">
  <rv s="0">
    <fb>43800</fb>
    <v>0</v>
  </rv>
  <rv s="0">
    <fb>197.61</fb>
    <v>1</v>
  </rv>
  <rv s="0">
    <fb>323.24</fb>
    <v>1</v>
  </rv>
  <rv s="0">
    <fb>43831</fb>
    <v>0</v>
  </rv>
  <rv s="0">
    <fb>213.97</fb>
    <v>1</v>
  </rv>
  <rv s="0">
    <fb>43862</fb>
    <v>0</v>
  </rv>
  <rv s="0">
    <fb>194.17</fb>
    <v>1</v>
  </rv>
  <rv s="0">
    <fb>295.91000000000003</fb>
    <v>1</v>
  </rv>
  <rv s="0">
    <fb>43891</fb>
    <v>0</v>
  </rv>
  <rv s="0">
    <fb>165.35</fb>
    <v>1</v>
  </rv>
  <rv s="0">
    <fb>258.39999999999998</fb>
    <v>1</v>
  </rv>
  <rv s="0">
    <fb>43922</fb>
    <v>0</v>
  </rv>
  <rv s="0">
    <fb>187.56</fb>
    <v>1</v>
  </rv>
  <rv s="0">
    <fb>291.16000000000003</fb>
    <v>1</v>
  </rv>
  <rv s="0">
    <fb>43952</fb>
    <v>0</v>
  </rv>
  <rv s="0">
    <fb>186.32</fb>
    <v>1</v>
  </rv>
  <rv s="0">
    <fb>305.18</fb>
    <v>1</v>
  </rv>
  <rv s="0">
    <fb>43983</fb>
    <v>0</v>
  </rv>
  <rv s="0">
    <fb>184.47</fb>
    <v>1</v>
  </rv>
  <rv s="0">
    <fb>309.69</fb>
    <v>1</v>
  </rv>
  <rv s="0">
    <fb>44013</fb>
    <v>0</v>
  </rv>
  <rv s="0">
    <fb>194.28</fb>
    <v>1</v>
  </rv>
  <rv s="0">
    <fb>327.82</fb>
    <v>1</v>
  </rv>
  <rv s="0">
    <fb>44044</fb>
    <v>0</v>
  </rv>
  <rv s="0">
    <fb>213.52</fb>
    <v>1</v>
  </rv>
  <rv s="0">
    <fb>350.77</fb>
    <v>1</v>
  </rv>
  <rv s="0">
    <fb>44075</fb>
    <v>0</v>
  </rv>
  <rv s="0">
    <fb>219.49</fb>
    <v>1</v>
  </rv>
  <rv s="0">
    <fb>336.06</fb>
    <v>1</v>
  </rv>
  <rv s="0">
    <fb>44105</fb>
    <v>0</v>
  </rv>
  <rv s="0">
    <fb>213</fb>
    <v>1</v>
  </rv>
  <rv s="0">
    <fb>327.62</fb>
    <v>1</v>
  </rv>
  <rv s="0">
    <fb>44136</fb>
    <v>0</v>
  </rv>
  <rv s="0">
    <fb>217.44</fb>
    <v>1</v>
  </rv>
  <rv s="0">
    <fb>363.32</fb>
    <v>1</v>
  </rv>
  <rv s="0">
    <fb>44166</fb>
    <v>0</v>
  </rv>
  <rv s="0">
    <fb>214.58</fb>
    <v>1</v>
  </rv>
  <rv s="0">
    <fb>375.39</fb>
    <v>1</v>
  </rv>
  <rv s="0">
    <fb>44197</fb>
    <v>0</v>
  </rv>
  <rv s="0">
    <fb>207.84</fb>
    <v>1</v>
  </rv>
  <rv s="0">
    <fb>371.52</fb>
    <v>1</v>
  </rv>
  <rv s="0">
    <fb>44228</fb>
    <v>0</v>
  </rv>
  <rv s="0">
    <fb>206.14</fb>
    <v>1</v>
  </rv>
  <rv s="0">
    <fb>381.77</fb>
    <v>1</v>
  </rv>
  <rv s="0">
    <fb>44256</fb>
    <v>0</v>
  </rv>
  <rv s="0">
    <fb>224.14</fb>
    <v>1</v>
  </rv>
  <rv s="0">
    <fb>397.82</fb>
    <v>1</v>
  </rv>
  <rv s="0">
    <fb>44287</fb>
    <v>0</v>
  </rv>
  <rv s="0">
    <fb>236.08</fb>
    <v>1</v>
  </rv>
  <rv s="0">
    <fb>418.88</fb>
    <v>1</v>
  </rv>
  <rv s="0">
    <fb>44317</fb>
    <v>0</v>
  </rv>
  <rv s="0">
    <fb>233.89</fb>
    <v>1</v>
  </rv>
  <rv s="0">
    <fb>421.65</fb>
    <v>1</v>
  </rv>
  <rv s="0">
    <fb>44348</fb>
    <v>0</v>
  </rv>
  <rv s="0">
    <fb>230.99</fb>
    <v>1</v>
  </rv>
  <rv s="0">
    <fb>429.92</fb>
    <v>1</v>
  </rv>
  <rv s="0">
    <fb>44378</fb>
    <v>0</v>
  </rv>
  <rv s="0">
    <fb>242.71</fb>
    <v>1</v>
  </rv>
  <rv s="0">
    <fb>440.4</fb>
    <v>1</v>
  </rv>
  <rv s="0">
    <fb>44409</fb>
    <v>0</v>
  </rv>
  <rv s="0">
    <fb>237.46</fb>
    <v>1</v>
  </rv>
  <rv s="0">
    <fb>453.71</fb>
    <v>1</v>
  </rv>
  <rv s="0">
    <fb>44440</fb>
    <v>0</v>
  </rv>
  <rv s="0">
    <fb>241.11</fb>
    <v>1</v>
  </rv>
  <rv s="0">
    <fb>430.82</fb>
    <v>1</v>
  </rv>
  <rv s="0">
    <fb>44470</fb>
    <v>0</v>
  </rv>
  <rv s="0">
    <fb>245.55</fb>
    <v>1</v>
  </rv>
  <rv s="0">
    <fb>460.99</fb>
    <v>1</v>
  </rv>
  <rv s="0">
    <fb>44501</fb>
    <v>0</v>
  </rv>
  <rv s="0">
    <fb>244.6</fb>
    <v>1</v>
  </rv>
  <rv s="0">
    <fb>457.63</fb>
    <v>1</v>
  </rv>
  <rv s="0">
    <fb>44531</fb>
    <v>0</v>
  </rv>
  <rv s="0">
    <fb>268.07</fb>
    <v>1</v>
  </rv>
  <rv s="0">
    <fb>476.99</fb>
    <v>1</v>
  </rv>
  <rv s="0">
    <fb>44562</fb>
    <v>0</v>
  </rv>
  <rv s="0">
    <fb>259.45</fb>
    <v>1</v>
  </rv>
  <rv s="0">
    <fb>451.77</fb>
    <v>1</v>
  </rv>
  <rv s="0">
    <fb>44593</fb>
    <v>0</v>
  </rv>
  <rv s="0">
    <fb>244.77</fb>
    <v>1</v>
  </rv>
  <rv s="0">
    <fb>438.72</fb>
    <v>1</v>
  </rv>
  <rv s="0">
    <fb>44621</fb>
    <v>0</v>
  </rv>
  <rv s="0">
    <fb>247.28</fb>
    <v>1</v>
  </rv>
  <rv s="0">
    <fb>453.69</fb>
    <v>1</v>
  </rv>
  <rv s="0">
    <fb>44652</fb>
    <v>0</v>
  </rv>
  <rv s="0">
    <fb>249.16</fb>
    <v>1</v>
  </rv>
  <rv s="0">
    <fb>413.56</fb>
    <v>1</v>
  </rv>
  <rv s="0">
    <fb>44682</fb>
    <v>0</v>
  </rv>
  <rv s="0">
    <fb>252.21</fb>
    <v>1</v>
  </rv>
  <rv s="0">
    <fb>414.87</fb>
    <v>1</v>
  </rv>
  <rv s="0">
    <fb>44713</fb>
    <v>0</v>
  </rv>
  <rv s="0">
    <fb>246.88</fb>
    <v>1</v>
  </rv>
  <rv s="0">
    <fb>379.15</fb>
    <v>1</v>
  </rv>
  <rv s="0">
    <fb>44743</fb>
    <v>0</v>
  </rv>
  <rv s="0">
    <fb>263.37</fb>
    <v>1</v>
  </rv>
  <rv s="0">
    <fb>414.28</fb>
    <v>1</v>
  </rv>
  <rv s="0">
    <fb>44774</fb>
    <v>0</v>
  </rv>
  <rv s="0">
    <fb>252.28</fb>
    <v>1</v>
  </rv>
  <rv s="0">
    <fb>397.18</fb>
    <v>1</v>
  </rv>
  <rv s="0">
    <fb>44805</fb>
    <v>0</v>
  </rv>
  <rv s="0">
    <fb>230.74</fb>
    <v>1</v>
  </rv>
  <rv s="0">
    <fb>358.65</fb>
    <v>1</v>
  </rv>
  <rv s="0">
    <fb>44835</fb>
    <v>0</v>
  </rv>
  <rv s="0">
    <fb>272.66000000000003</fb>
    <v>1</v>
  </rv>
  <rv s="0">
    <fb>387.79</fb>
    <v>1</v>
  </rv>
  <rv s="0">
    <fb>44866</fb>
    <v>0</v>
  </rv>
  <rv s="0">
    <fb>272.79000000000002</fb>
    <v>1</v>
  </rv>
  <rv s="0">
    <fb>409.32</fb>
    <v>1</v>
  </rv>
  <rv s="0">
    <fb>44896</fb>
    <v>0</v>
  </rv>
  <rv s="0">
    <fb>263.52999999999997</fb>
    <v>1</v>
  </rv>
  <rv s="0">
    <fb>384.21</fb>
    <v>1</v>
  </rv>
  <rv s="0">
    <fb>44927</fb>
    <v>0</v>
  </rv>
  <rv s="0">
    <fb>267.39999999999998</fb>
    <v>1</v>
  </rv>
  <rv s="0">
    <fb>408.31</fb>
    <v>1</v>
  </rv>
  <rv s="0">
    <fb>44958</fb>
    <v>0</v>
  </rv>
  <rv s="0">
    <fb>263.91000000000003</fb>
    <v>1</v>
  </rv>
  <rv s="0">
    <fb>397.97</fb>
    <v>1</v>
  </rv>
  <rv s="0">
    <fb>44986</fb>
    <v>0</v>
  </rv>
  <rv s="0">
    <fb>279.61</fb>
    <v>1</v>
  </rv>
  <rv s="0">
    <fb>411.08</fb>
    <v>1</v>
  </rv>
  <rv s="0">
    <fb>45017</fb>
    <v>0</v>
  </rv>
  <rv s="0">
    <fb>295.75</fb>
    <v>1</v>
  </rv>
  <rv s="0">
    <fb>417.66</fb>
    <v>1</v>
  </rv>
  <rv s="0">
    <fb>45047</fb>
    <v>0</v>
  </rv>
  <rv s="0">
    <fb>285.11</fb>
    <v>1</v>
  </rv>
  <rv s="0">
    <fb>419.43</fb>
    <v>1</v>
  </rv>
  <rv s="0">
    <fb>45078</fb>
    <v>0</v>
  </rv>
  <rv s="0">
    <fb>298.41000000000003</fb>
    <v>1</v>
  </rv>
  <rv s="0">
    <fb>445.71</fb>
    <v>1</v>
  </rv>
  <rv s="0">
    <fb>45108</fb>
    <v>0</v>
  </rv>
  <rv s="0">
    <fb>293.2</fb>
    <v>1</v>
  </rv>
  <rv s="0">
    <fb>460.18</fb>
    <v>1</v>
  </rv>
  <rv s="0">
    <fb>45139</fb>
    <v>0</v>
  </rv>
  <rv s="0">
    <fb>281.14999999999998</fb>
    <v>1</v>
  </rv>
  <rv s="0">
    <fb>452.69</fb>
    <v>1</v>
  </rv>
  <rv s="0">
    <fb>45170</fb>
    <v>0</v>
  </rv>
  <rv s="0">
    <fb>263.44</fb>
    <v>1</v>
  </rv>
  <rv s="0">
    <fb>429.43</fb>
    <v>1</v>
  </rv>
  <rv s="0">
    <fb>45200</fb>
    <v>0</v>
  </rv>
  <rv s="0">
    <fb>262.17</fb>
    <v>1</v>
  </rv>
  <rv s="0">
    <fb>419.94</fb>
    <v>1</v>
  </rv>
  <rv s="0">
    <fb>45231</fb>
    <v>0</v>
  </rv>
  <rv s="0">
    <fb>281.83999999999997</fb>
    <v>1</v>
  </rv>
  <rv s="0">
    <fb>458.42</fb>
    <v>1</v>
  </rv>
  <rv s="0">
    <fb>45261</fb>
    <v>0</v>
  </rv>
  <rv s="0">
    <fb>296.51</fb>
    <v>1</v>
  </rv>
  <rv s="0">
    <fb>477.63</fb>
    <v>1</v>
  </rv>
  <rv s="0">
    <fb>45292</fb>
    <v>0</v>
  </rv>
  <rv s="0">
    <fb>292.72000000000003</fb>
    <v>1</v>
  </rv>
  <rv s="0">
    <fb>485.2</fb>
    <v>1</v>
  </rv>
  <rv s="0">
    <fb>45323</fb>
    <v>0</v>
  </rv>
  <rv s="0">
    <fb>292.27999999999997</fb>
    <v>1</v>
  </rv>
  <rv s="0">
    <fb>510.45</fb>
    <v>1</v>
  </rv>
  <rv s="0">
    <fb>45352</fb>
    <v>0</v>
  </rv>
  <rv s="0">
    <fb>281.95</fb>
    <v>1</v>
  </rv>
  <rv s="0">
    <fb>525.73</fb>
    <v>1</v>
  </rv>
  <rv s="0">
    <fb>45383</fb>
    <v>0</v>
  </rv>
  <rv s="0">
    <fb>273.04000000000002</fb>
    <v>1</v>
  </rv>
  <rv s="0">
    <fb>504.44</fb>
    <v>1</v>
  </rv>
  <rv s="0">
    <fb>45413</fb>
    <v>0</v>
  </rv>
  <rv s="0">
    <fb>258.89</fb>
    <v>1</v>
  </rv>
  <rv s="0">
    <fb>529.96</fb>
    <v>1</v>
  </rv>
  <rv s="0">
    <fb>45444</fb>
    <v>0</v>
  </rv>
  <rv s="0">
    <fb>254.84</fb>
    <v>1</v>
  </rv>
  <rv s="0">
    <fb>547.23</fb>
    <v>1</v>
  </rv>
  <rv s="0">
    <fb>45474</fb>
    <v>0</v>
  </rv>
  <rv s="0">
    <fb>265.39999999999998</fb>
    <v>1</v>
  </rv>
  <rv s="0">
    <fb>553.32000000000005</fb>
    <v>1</v>
  </rv>
  <rv s="0">
    <fb>45505</fb>
    <v>0</v>
  </rv>
  <rv s="0">
    <fb>288.66000000000003</fb>
    <v>1</v>
  </rv>
  <rv s="0">
    <fb>566.75</fb>
    <v>1</v>
  </rv>
  <rv s="0">
    <fb>45536</fb>
    <v>0</v>
  </rv>
  <rv s="0">
    <fb>304.51</fb>
    <v>1</v>
  </rv>
  <rv s="0">
    <fb>576.82000000000005</fb>
    <v>1</v>
  </rv>
  <rv s="0">
    <fb>45566</fb>
    <v>0</v>
  </rv>
  <rv s="0">
    <fb>292.11</fb>
    <v>1</v>
  </rv>
  <rv s="0">
    <fb>571.24</fb>
    <v>1</v>
  </rv>
  <rv s="0">
    <fb>45597</fb>
    <v>0</v>
  </rv>
  <rv s="0">
    <fb>296.01</fb>
    <v>1</v>
  </rv>
  <rv s="0">
    <fb>605.07000000000005</fb>
    <v>1</v>
  </rv>
  <rv s="0">
    <fb>45627</fb>
    <v>0</v>
  </rv>
  <rv s="0">
    <fb>289.89</fb>
    <v>1</v>
  </rv>
  <rv s="0">
    <fb>588.67999999999995</fb>
    <v>1</v>
  </rv>
  <rv s="1">
    <v>2</v>
    <v>IVV</v>
    <v>Monthly</v>
    <v>43800</v>
    <v>45657</v>
    <v>0</v>
    <v>1</v>
    <v>638712000000000000,638719493141116607,0</v>
    <v>0</v>
    <v>a1vwrw</v>
    <v>ARCX:IVV</v>
    <v>1</v>
  </rv>
  <rv s="1">
    <v>2</v>
    <v>mcd</v>
    <v>Monthly</v>
    <v>43800</v>
    <v>45657</v>
    <v>0</v>
    <v>1</v>
    <v>638712000000000000,638719493141277549,0</v>
    <v>0</v>
    <v>a1xdec</v>
    <v>XNYS:MCD</v>
    <v>2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3">
    <spb s="0">
      <v>1</v>
    </spb>
    <spb s="0">
      <v>2</v>
    </spb>
    <spb s="1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0"/>
    <rSty dxfid="1">
      <rpv i="0">_([$$-en-US]* #,##0.00_);_([$$-en-US]* (#,##0.00);_([$$-en-US]* "-"??_);_(@_)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2BAE-0416-4738-A830-DA7F902D4A11}">
  <dimension ref="A1:H62"/>
  <sheetViews>
    <sheetView tabSelected="1" workbookViewId="0">
      <selection activeCell="H2" sqref="H2"/>
    </sheetView>
  </sheetViews>
  <sheetFormatPr defaultRowHeight="24" x14ac:dyDescent="0.4"/>
  <cols>
    <col min="1" max="1" width="9.33203125" customWidth="1"/>
    <col min="3" max="3" width="8.08203125" customWidth="1"/>
    <col min="4" max="4" width="8.75" bestFit="1" customWidth="1"/>
    <col min="8" max="8" width="10.08203125" bestFit="1" customWidth="1"/>
  </cols>
  <sheetData>
    <row r="1" spans="1:8" s="4" customFormat="1" x14ac:dyDescent="0.4">
      <c r="A1" s="4" t="s">
        <v>0</v>
      </c>
      <c r="B1" s="4" t="str">
        <f>H2</f>
        <v>mcd</v>
      </c>
      <c r="D1" s="4" t="s">
        <v>1</v>
      </c>
    </row>
    <row r="2" spans="1:8" x14ac:dyDescent="0.4">
      <c r="A2" s="2" cm="1" vm="1">
        <f t="array" aca="1" ref="A2:B62" ca="1">_xlfn.STOCKHISTORY(H2,H3,H4,2,0,0,1)</f>
        <v>43800</v>
      </c>
      <c r="B2" vm="2">
        <f ca="1"/>
        <v>197.61</v>
      </c>
      <c r="D2" cm="1" vm="3">
        <f t="array" aca="1" ref="D2:D62" ca="1">_xlfn.STOCKHISTORY(D1,H3,H4,2,0,1)</f>
        <v>323.24</v>
      </c>
      <c r="H2" s="3" t="s">
        <v>3</v>
      </c>
    </row>
    <row r="3" spans="1:8" x14ac:dyDescent="0.4">
      <c r="A3" s="2" vm="4">
        <f ca="1"/>
        <v>43831</v>
      </c>
      <c r="B3" vm="5">
        <f ca="1"/>
        <v>213.97</v>
      </c>
      <c r="C3" s="5">
        <f ca="1">LN(B3/B2)</f>
        <v>7.9540426958148253E-2</v>
      </c>
      <c r="D3" vm="3">
        <f ca="1"/>
        <v>323.24</v>
      </c>
      <c r="E3" s="5">
        <f ca="1">LN(D3/D2)</f>
        <v>0</v>
      </c>
      <c r="H3" s="1">
        <f ca="1">DATE(YEAR(H4)-5,MONTH(H4),DAY(H4))</f>
        <v>43807</v>
      </c>
    </row>
    <row r="4" spans="1:8" x14ac:dyDescent="0.4">
      <c r="A4" s="2" vm="6">
        <f ca="1"/>
        <v>43862</v>
      </c>
      <c r="B4" vm="7">
        <f ca="1"/>
        <v>194.17</v>
      </c>
      <c r="C4" s="5">
        <f t="shared" ref="C4:C62" ca="1" si="0">LN(B4/B3)</f>
        <v>-9.710175427249719E-2</v>
      </c>
      <c r="D4" vm="8">
        <f ca="1"/>
        <v>295.91000000000003</v>
      </c>
      <c r="E4" s="5">
        <f t="shared" ref="E4:E62" ca="1" si="1">LN(D4/D3)</f>
        <v>-8.8339727329046339E-2</v>
      </c>
      <c r="H4" s="1">
        <f ca="1">DATE(YEAR(H8),MONTH(H8)-1,DAY(H8))</f>
        <v>45634</v>
      </c>
    </row>
    <row r="5" spans="1:8" x14ac:dyDescent="0.4">
      <c r="A5" s="2" vm="9">
        <f ca="1"/>
        <v>43891</v>
      </c>
      <c r="B5" vm="10">
        <f ca="1"/>
        <v>165.35</v>
      </c>
      <c r="C5" s="5">
        <f t="shared" ca="1" si="0"/>
        <v>-0.16066962457856049</v>
      </c>
      <c r="D5" vm="11">
        <f ca="1"/>
        <v>258.39999999999998</v>
      </c>
      <c r="E5" s="5">
        <f t="shared" ca="1" si="1"/>
        <v>-0.13554658212775381</v>
      </c>
    </row>
    <row r="6" spans="1:8" x14ac:dyDescent="0.4">
      <c r="A6" s="2" vm="12">
        <f ca="1"/>
        <v>43922</v>
      </c>
      <c r="B6" vm="13">
        <f ca="1"/>
        <v>187.56</v>
      </c>
      <c r="C6" s="5">
        <f t="shared" ca="1" si="0"/>
        <v>0.1260343547935838</v>
      </c>
      <c r="D6" vm="14">
        <f ca="1"/>
        <v>291.16000000000003</v>
      </c>
      <c r="E6" s="5">
        <f t="shared" ca="1" si="1"/>
        <v>0.11936417234161045</v>
      </c>
      <c r="G6" t="s">
        <v>2</v>
      </c>
      <c r="H6" s="6">
        <f ca="1">SLOPE(C3:C62,E3:E62)</f>
        <v>0.71909575621239996</v>
      </c>
    </row>
    <row r="7" spans="1:8" x14ac:dyDescent="0.4">
      <c r="A7" s="2" vm="15">
        <f ca="1"/>
        <v>43952</v>
      </c>
      <c r="B7" vm="16">
        <f ca="1"/>
        <v>186.32</v>
      </c>
      <c r="C7" s="5">
        <f t="shared" ca="1" si="0"/>
        <v>-6.633168645299994E-3</v>
      </c>
      <c r="D7" vm="17">
        <f ca="1"/>
        <v>305.18</v>
      </c>
      <c r="E7" s="5">
        <f t="shared" ca="1" si="1"/>
        <v>4.7028822213532363E-2</v>
      </c>
    </row>
    <row r="8" spans="1:8" x14ac:dyDescent="0.4">
      <c r="A8" s="2" vm="18">
        <f ca="1"/>
        <v>43983</v>
      </c>
      <c r="B8" vm="19">
        <f ca="1"/>
        <v>184.47</v>
      </c>
      <c r="C8" s="5">
        <f t="shared" ca="1" si="0"/>
        <v>-9.9787769425974532E-3</v>
      </c>
      <c r="D8" vm="20">
        <f ca="1"/>
        <v>309.69</v>
      </c>
      <c r="E8" s="5">
        <f t="shared" ca="1" si="1"/>
        <v>1.4670030682018788E-2</v>
      </c>
      <c r="H8" s="1">
        <f ca="1">TODAY()</f>
        <v>45665</v>
      </c>
    </row>
    <row r="9" spans="1:8" x14ac:dyDescent="0.4">
      <c r="A9" s="2" vm="21">
        <f ca="1"/>
        <v>44013</v>
      </c>
      <c r="B9" vm="22">
        <f ca="1"/>
        <v>194.28</v>
      </c>
      <c r="C9" s="5">
        <f t="shared" ca="1" si="0"/>
        <v>5.18135688440561E-2</v>
      </c>
      <c r="D9" vm="23">
        <f ca="1"/>
        <v>327.82</v>
      </c>
      <c r="E9" s="5">
        <f t="shared" ca="1" si="1"/>
        <v>5.6892880115605553E-2</v>
      </c>
    </row>
    <row r="10" spans="1:8" x14ac:dyDescent="0.4">
      <c r="A10" s="2" vm="24">
        <f ca="1"/>
        <v>44044</v>
      </c>
      <c r="B10" vm="25">
        <f ca="1"/>
        <v>213.52</v>
      </c>
      <c r="C10" s="5">
        <f t="shared" ca="1" si="0"/>
        <v>9.4430087618724734E-2</v>
      </c>
      <c r="D10" vm="26">
        <f ca="1"/>
        <v>350.77</v>
      </c>
      <c r="E10" s="5">
        <f t="shared" ca="1" si="1"/>
        <v>6.7666060765732561E-2</v>
      </c>
    </row>
    <row r="11" spans="1:8" x14ac:dyDescent="0.4">
      <c r="A11" s="2" vm="27">
        <f ca="1"/>
        <v>44075</v>
      </c>
      <c r="B11" vm="28">
        <f ca="1"/>
        <v>219.49</v>
      </c>
      <c r="C11" s="5">
        <f t="shared" ca="1" si="0"/>
        <v>2.7576168294595828E-2</v>
      </c>
      <c r="D11" vm="29">
        <f ca="1"/>
        <v>336.06</v>
      </c>
      <c r="E11" s="5">
        <f t="shared" ca="1" si="1"/>
        <v>-4.2841022577150542E-2</v>
      </c>
    </row>
    <row r="12" spans="1:8" x14ac:dyDescent="0.4">
      <c r="A12" s="2" vm="30">
        <f ca="1"/>
        <v>44105</v>
      </c>
      <c r="B12" vm="31">
        <f ca="1"/>
        <v>213</v>
      </c>
      <c r="C12" s="5">
        <f t="shared" ca="1" si="0"/>
        <v>-3.0014507681439474E-2</v>
      </c>
      <c r="D12" vm="32">
        <f ca="1"/>
        <v>327.62</v>
      </c>
      <c r="E12" s="5">
        <f t="shared" ca="1" si="1"/>
        <v>-2.5435315273310617E-2</v>
      </c>
    </row>
    <row r="13" spans="1:8" x14ac:dyDescent="0.4">
      <c r="A13" s="2" vm="33">
        <f ca="1"/>
        <v>44136</v>
      </c>
      <c r="B13" vm="34">
        <f ca="1"/>
        <v>217.44</v>
      </c>
      <c r="C13" s="5">
        <f t="shared" ca="1" si="0"/>
        <v>2.0630784693408399E-2</v>
      </c>
      <c r="D13" vm="35">
        <f ca="1"/>
        <v>363.32</v>
      </c>
      <c r="E13" s="5">
        <f t="shared" ca="1" si="1"/>
        <v>0.10342958845752757</v>
      </c>
    </row>
    <row r="14" spans="1:8" x14ac:dyDescent="0.4">
      <c r="A14" s="2" vm="36">
        <f ca="1"/>
        <v>44166</v>
      </c>
      <c r="B14" vm="37">
        <f ca="1"/>
        <v>214.58</v>
      </c>
      <c r="C14" s="5">
        <f t="shared" ca="1" si="0"/>
        <v>-1.324032119423333E-2</v>
      </c>
      <c r="D14" vm="38">
        <f ca="1"/>
        <v>375.39</v>
      </c>
      <c r="E14" s="5">
        <f t="shared" ca="1" si="1"/>
        <v>3.2681496911060537E-2</v>
      </c>
    </row>
    <row r="15" spans="1:8" x14ac:dyDescent="0.4">
      <c r="A15" s="2" vm="39">
        <f ca="1"/>
        <v>44197</v>
      </c>
      <c r="B15" vm="40">
        <f ca="1"/>
        <v>207.84</v>
      </c>
      <c r="C15" s="5">
        <f t="shared" ca="1" si="0"/>
        <v>-3.1914076286310794E-2</v>
      </c>
      <c r="D15" vm="41">
        <f ca="1"/>
        <v>371.52</v>
      </c>
      <c r="E15" s="5">
        <f t="shared" ca="1" si="1"/>
        <v>-1.0362787035546547E-2</v>
      </c>
    </row>
    <row r="16" spans="1:8" x14ac:dyDescent="0.4">
      <c r="A16" s="2" vm="42">
        <f ca="1"/>
        <v>44228</v>
      </c>
      <c r="B16" vm="43">
        <f ca="1"/>
        <v>206.14</v>
      </c>
      <c r="C16" s="5">
        <f t="shared" ca="1" si="0"/>
        <v>-8.2130033136427819E-3</v>
      </c>
      <c r="D16" vm="44">
        <f ca="1"/>
        <v>381.77</v>
      </c>
      <c r="E16" s="5">
        <f t="shared" ca="1" si="1"/>
        <v>2.7215634524684042E-2</v>
      </c>
    </row>
    <row r="17" spans="1:5" x14ac:dyDescent="0.4">
      <c r="A17" s="2" vm="45">
        <f ca="1"/>
        <v>44256</v>
      </c>
      <c r="B17" vm="46">
        <f ca="1"/>
        <v>224.14</v>
      </c>
      <c r="C17" s="5">
        <f t="shared" ca="1" si="0"/>
        <v>8.3715307015235316E-2</v>
      </c>
      <c r="D17" vm="47">
        <f ca="1"/>
        <v>397.82</v>
      </c>
      <c r="E17" s="5">
        <f t="shared" ca="1" si="1"/>
        <v>4.1181308642704105E-2</v>
      </c>
    </row>
    <row r="18" spans="1:5" x14ac:dyDescent="0.4">
      <c r="A18" s="2" vm="48">
        <f ca="1"/>
        <v>44287</v>
      </c>
      <c r="B18" vm="49">
        <f ca="1"/>
        <v>236.08</v>
      </c>
      <c r="C18" s="5">
        <f t="shared" ca="1" si="0"/>
        <v>5.1899874010802115E-2</v>
      </c>
      <c r="D18" vm="50">
        <f ca="1"/>
        <v>418.88</v>
      </c>
      <c r="E18" s="5">
        <f t="shared" ca="1" si="1"/>
        <v>5.1584841044620355E-2</v>
      </c>
    </row>
    <row r="19" spans="1:5" x14ac:dyDescent="0.4">
      <c r="A19" s="2" vm="51">
        <f ca="1"/>
        <v>44317</v>
      </c>
      <c r="B19" vm="52">
        <f ca="1"/>
        <v>233.89</v>
      </c>
      <c r="C19" s="5">
        <f t="shared" ca="1" si="0"/>
        <v>-9.3198112718814782E-3</v>
      </c>
      <c r="D19" vm="53">
        <f ca="1"/>
        <v>421.65</v>
      </c>
      <c r="E19" s="5">
        <f t="shared" ca="1" si="1"/>
        <v>6.5911032991153549E-3</v>
      </c>
    </row>
    <row r="20" spans="1:5" x14ac:dyDescent="0.4">
      <c r="A20" s="2" vm="54">
        <f ca="1"/>
        <v>44348</v>
      </c>
      <c r="B20" vm="55">
        <f ca="1"/>
        <v>230.99</v>
      </c>
      <c r="C20" s="5">
        <f t="shared" ca="1" si="0"/>
        <v>-1.2476499821339922E-2</v>
      </c>
      <c r="D20" vm="56">
        <f ca="1"/>
        <v>429.92</v>
      </c>
      <c r="E20" s="5">
        <f t="shared" ca="1" si="1"/>
        <v>1.9423558846530537E-2</v>
      </c>
    </row>
    <row r="21" spans="1:5" x14ac:dyDescent="0.4">
      <c r="A21" s="2" vm="57">
        <f ca="1"/>
        <v>44378</v>
      </c>
      <c r="B21" vm="58">
        <f ca="1"/>
        <v>242.71</v>
      </c>
      <c r="C21" s="5">
        <f t="shared" ca="1" si="0"/>
        <v>4.9492895473705514E-2</v>
      </c>
      <c r="D21" vm="59">
        <f ca="1"/>
        <v>440.4</v>
      </c>
      <c r="E21" s="5">
        <f t="shared" ca="1" si="1"/>
        <v>2.4084259981343677E-2</v>
      </c>
    </row>
    <row r="22" spans="1:5" x14ac:dyDescent="0.4">
      <c r="A22" s="2" vm="60">
        <f ca="1"/>
        <v>44409</v>
      </c>
      <c r="B22" vm="61">
        <f ca="1"/>
        <v>237.46</v>
      </c>
      <c r="C22" s="5">
        <f t="shared" ca="1" si="0"/>
        <v>-2.1868126777521757E-2</v>
      </c>
      <c r="D22" vm="62">
        <f ca="1"/>
        <v>453.71</v>
      </c>
      <c r="E22" s="5">
        <f t="shared" ca="1" si="1"/>
        <v>2.9774822574747176E-2</v>
      </c>
    </row>
    <row r="23" spans="1:5" x14ac:dyDescent="0.4">
      <c r="A23" s="2" vm="63">
        <f ca="1"/>
        <v>44440</v>
      </c>
      <c r="B23" vm="64">
        <f ca="1"/>
        <v>241.11</v>
      </c>
      <c r="C23" s="5">
        <f t="shared" ca="1" si="0"/>
        <v>1.5254072655090512E-2</v>
      </c>
      <c r="D23" vm="65">
        <f ca="1"/>
        <v>430.82</v>
      </c>
      <c r="E23" s="5">
        <f t="shared" ca="1" si="1"/>
        <v>-5.1767857963318488E-2</v>
      </c>
    </row>
    <row r="24" spans="1:5" x14ac:dyDescent="0.4">
      <c r="A24" s="2" vm="66">
        <f ca="1"/>
        <v>44470</v>
      </c>
      <c r="B24" vm="67">
        <f ca="1"/>
        <v>245.55</v>
      </c>
      <c r="C24" s="5">
        <f t="shared" ca="1" si="0"/>
        <v>1.8247331592516805E-2</v>
      </c>
      <c r="D24" vm="68">
        <f ca="1"/>
        <v>460.99</v>
      </c>
      <c r="E24" s="5">
        <f t="shared" ca="1" si="1"/>
        <v>6.7685981327451156E-2</v>
      </c>
    </row>
    <row r="25" spans="1:5" x14ac:dyDescent="0.4">
      <c r="A25" s="2" vm="69">
        <f ca="1"/>
        <v>44501</v>
      </c>
      <c r="B25" vm="70">
        <f ca="1"/>
        <v>244.6</v>
      </c>
      <c r="C25" s="5">
        <f t="shared" ca="1" si="0"/>
        <v>-3.8763692321816677E-3</v>
      </c>
      <c r="D25" vm="71">
        <f ca="1"/>
        <v>457.63</v>
      </c>
      <c r="E25" s="5">
        <f t="shared" ca="1" si="1"/>
        <v>-7.3153534301832112E-3</v>
      </c>
    </row>
    <row r="26" spans="1:5" x14ac:dyDescent="0.4">
      <c r="A26" s="2" vm="72">
        <f ca="1"/>
        <v>44531</v>
      </c>
      <c r="B26" vm="73">
        <f ca="1"/>
        <v>268.07</v>
      </c>
      <c r="C26" s="5">
        <f t="shared" ca="1" si="0"/>
        <v>9.1623917182413417E-2</v>
      </c>
      <c r="D26" vm="74">
        <f ca="1"/>
        <v>476.99</v>
      </c>
      <c r="E26" s="5">
        <f t="shared" ca="1" si="1"/>
        <v>4.1434528950777552E-2</v>
      </c>
    </row>
    <row r="27" spans="1:5" x14ac:dyDescent="0.4">
      <c r="A27" s="2" vm="75">
        <f ca="1"/>
        <v>44562</v>
      </c>
      <c r="B27" vm="76">
        <f ca="1"/>
        <v>259.45</v>
      </c>
      <c r="C27" s="5">
        <f t="shared" ca="1" si="0"/>
        <v>-3.2684134621736756E-2</v>
      </c>
      <c r="D27" vm="77">
        <f ca="1"/>
        <v>451.77</v>
      </c>
      <c r="E27" s="5">
        <f t="shared" ca="1" si="1"/>
        <v>-5.4322325541161204E-2</v>
      </c>
    </row>
    <row r="28" spans="1:5" x14ac:dyDescent="0.4">
      <c r="A28" s="2" vm="78">
        <f ca="1"/>
        <v>44593</v>
      </c>
      <c r="B28" vm="79">
        <f ca="1"/>
        <v>244.77</v>
      </c>
      <c r="C28" s="5">
        <f t="shared" ca="1" si="0"/>
        <v>-5.8245011704930079E-2</v>
      </c>
      <c r="D28" vm="80">
        <f ca="1"/>
        <v>438.72</v>
      </c>
      <c r="E28" s="5">
        <f t="shared" ca="1" si="1"/>
        <v>-2.9311804392888084E-2</v>
      </c>
    </row>
    <row r="29" spans="1:5" x14ac:dyDescent="0.4">
      <c r="A29" s="2" vm="81">
        <f ca="1"/>
        <v>44621</v>
      </c>
      <c r="B29" vm="82">
        <f ca="1"/>
        <v>247.28</v>
      </c>
      <c r="C29" s="5">
        <f t="shared" ca="1" si="0"/>
        <v>1.0202303715042261E-2</v>
      </c>
      <c r="D29" vm="83">
        <f ca="1"/>
        <v>453.69</v>
      </c>
      <c r="E29" s="5">
        <f t="shared" ca="1" si="1"/>
        <v>3.35527490568093E-2</v>
      </c>
    </row>
    <row r="30" spans="1:5" x14ac:dyDescent="0.4">
      <c r="A30" s="2" vm="84">
        <f ca="1"/>
        <v>44652</v>
      </c>
      <c r="B30" vm="85">
        <f ca="1"/>
        <v>249.16</v>
      </c>
      <c r="C30" s="5">
        <f t="shared" ca="1" si="0"/>
        <v>7.5739625620837971E-3</v>
      </c>
      <c r="D30" vm="86">
        <f ca="1"/>
        <v>413.56</v>
      </c>
      <c r="E30" s="5">
        <f t="shared" ca="1" si="1"/>
        <v>-9.2611538712266517E-2</v>
      </c>
    </row>
    <row r="31" spans="1:5" x14ac:dyDescent="0.4">
      <c r="A31" s="2" vm="87">
        <f ca="1"/>
        <v>44682</v>
      </c>
      <c r="B31" vm="88">
        <f ca="1"/>
        <v>252.21</v>
      </c>
      <c r="C31" s="5">
        <f t="shared" ca="1" si="0"/>
        <v>1.216681342937034E-2</v>
      </c>
      <c r="D31" vm="89">
        <f ca="1"/>
        <v>414.87</v>
      </c>
      <c r="E31" s="5">
        <f t="shared" ca="1" si="1"/>
        <v>3.162611426184429E-3</v>
      </c>
    </row>
    <row r="32" spans="1:5" x14ac:dyDescent="0.4">
      <c r="A32" s="2" vm="90">
        <f ca="1"/>
        <v>44713</v>
      </c>
      <c r="B32" vm="91">
        <f ca="1"/>
        <v>246.88</v>
      </c>
      <c r="C32" s="5">
        <f t="shared" ca="1" si="0"/>
        <v>-2.1359685200464513E-2</v>
      </c>
      <c r="D32" vm="92">
        <f ca="1"/>
        <v>379.15</v>
      </c>
      <c r="E32" s="5">
        <f t="shared" ca="1" si="1"/>
        <v>-9.0033312997732234E-2</v>
      </c>
    </row>
    <row r="33" spans="1:5" x14ac:dyDescent="0.4">
      <c r="A33" s="2" vm="93">
        <f ca="1"/>
        <v>44743</v>
      </c>
      <c r="B33" vm="94">
        <f ca="1"/>
        <v>263.37</v>
      </c>
      <c r="C33" s="5">
        <f t="shared" ca="1" si="0"/>
        <v>6.4657498991376308E-2</v>
      </c>
      <c r="D33" vm="95">
        <f ca="1"/>
        <v>414.28</v>
      </c>
      <c r="E33" s="5">
        <f t="shared" ca="1" si="1"/>
        <v>8.8610168573733578E-2</v>
      </c>
    </row>
    <row r="34" spans="1:5" x14ac:dyDescent="0.4">
      <c r="A34" s="2" vm="96">
        <f ca="1"/>
        <v>44774</v>
      </c>
      <c r="B34" vm="97">
        <f ca="1"/>
        <v>252.28</v>
      </c>
      <c r="C34" s="5">
        <f t="shared" ca="1" si="0"/>
        <v>-4.3020305810776649E-2</v>
      </c>
      <c r="D34" vm="98">
        <f ca="1"/>
        <v>397.18</v>
      </c>
      <c r="E34" s="5">
        <f t="shared" ca="1" si="1"/>
        <v>-4.2152495284659391E-2</v>
      </c>
    </row>
    <row r="35" spans="1:5" x14ac:dyDescent="0.4">
      <c r="A35" s="2" vm="99">
        <f ca="1"/>
        <v>44805</v>
      </c>
      <c r="B35" vm="100">
        <f ca="1"/>
        <v>230.74</v>
      </c>
      <c r="C35" s="5">
        <f t="shared" ca="1" si="0"/>
        <v>-8.9248046296306852E-2</v>
      </c>
      <c r="D35" vm="101">
        <f ca="1"/>
        <v>358.65</v>
      </c>
      <c r="E35" s="5">
        <f t="shared" ca="1" si="1"/>
        <v>-0.10204259586357527</v>
      </c>
    </row>
    <row r="36" spans="1:5" x14ac:dyDescent="0.4">
      <c r="A36" s="2" vm="102">
        <f ca="1"/>
        <v>44835</v>
      </c>
      <c r="B36" vm="103">
        <f ca="1"/>
        <v>272.66000000000003</v>
      </c>
      <c r="C36" s="5">
        <f t="shared" ca="1" si="0"/>
        <v>0.16693406225883997</v>
      </c>
      <c r="D36" vm="104">
        <f ca="1"/>
        <v>387.79</v>
      </c>
      <c r="E36" s="5">
        <f t="shared" ca="1" si="1"/>
        <v>7.811697341575051E-2</v>
      </c>
    </row>
    <row r="37" spans="1:5" x14ac:dyDescent="0.4">
      <c r="A37" s="2" vm="105">
        <f ca="1"/>
        <v>44866</v>
      </c>
      <c r="B37" vm="106">
        <f ca="1"/>
        <v>272.79000000000002</v>
      </c>
      <c r="C37" s="5">
        <f t="shared" ca="1" si="0"/>
        <v>4.7667064794752913E-4</v>
      </c>
      <c r="D37" vm="107">
        <f ca="1"/>
        <v>409.32</v>
      </c>
      <c r="E37" s="5">
        <f t="shared" ca="1" si="1"/>
        <v>5.4033290230360631E-2</v>
      </c>
    </row>
    <row r="38" spans="1:5" x14ac:dyDescent="0.4">
      <c r="A38" s="2" vm="108">
        <f ca="1"/>
        <v>44896</v>
      </c>
      <c r="B38" vm="109">
        <f ca="1"/>
        <v>263.52999999999997</v>
      </c>
      <c r="C38" s="5">
        <f t="shared" ca="1" si="0"/>
        <v>-3.4535054912750704E-2</v>
      </c>
      <c r="D38" vm="110">
        <f ca="1"/>
        <v>384.21</v>
      </c>
      <c r="E38" s="5">
        <f t="shared" ca="1" si="1"/>
        <v>-6.3307968112464655E-2</v>
      </c>
    </row>
    <row r="39" spans="1:5" x14ac:dyDescent="0.4">
      <c r="A39" s="2" vm="111">
        <f ca="1"/>
        <v>44927</v>
      </c>
      <c r="B39" vm="112">
        <f ca="1"/>
        <v>267.39999999999998</v>
      </c>
      <c r="C39" s="5">
        <f t="shared" ca="1" si="0"/>
        <v>1.4578451174662182E-2</v>
      </c>
      <c r="D39" vm="113">
        <f ca="1"/>
        <v>408.31</v>
      </c>
      <c r="E39" s="5">
        <f t="shared" ca="1" si="1"/>
        <v>6.0837411714769481E-2</v>
      </c>
    </row>
    <row r="40" spans="1:5" x14ac:dyDescent="0.4">
      <c r="A40" s="2" vm="114">
        <f ca="1"/>
        <v>44958</v>
      </c>
      <c r="B40" vm="115">
        <f ca="1"/>
        <v>263.91000000000003</v>
      </c>
      <c r="C40" s="5">
        <f t="shared" ca="1" si="0"/>
        <v>-1.3137528735149792E-2</v>
      </c>
      <c r="D40" vm="116">
        <f ca="1"/>
        <v>397.97</v>
      </c>
      <c r="E40" s="5">
        <f t="shared" ca="1" si="1"/>
        <v>-2.5650064261823993E-2</v>
      </c>
    </row>
    <row r="41" spans="1:5" x14ac:dyDescent="0.4">
      <c r="A41" s="2" vm="117">
        <f ca="1"/>
        <v>44986</v>
      </c>
      <c r="B41" vm="118">
        <f ca="1"/>
        <v>279.61</v>
      </c>
      <c r="C41" s="5">
        <f t="shared" ca="1" si="0"/>
        <v>5.7787639166509426E-2</v>
      </c>
      <c r="D41" vm="119">
        <f ca="1"/>
        <v>411.08</v>
      </c>
      <c r="E41" s="5">
        <f t="shared" ca="1" si="1"/>
        <v>3.2411217197836843E-2</v>
      </c>
    </row>
    <row r="42" spans="1:5" x14ac:dyDescent="0.4">
      <c r="A42" s="2" vm="120">
        <f ca="1"/>
        <v>45017</v>
      </c>
      <c r="B42" vm="121">
        <f ca="1"/>
        <v>295.75</v>
      </c>
      <c r="C42" s="5">
        <f t="shared" ca="1" si="0"/>
        <v>5.6118727759293871E-2</v>
      </c>
      <c r="D42" vm="122">
        <f ca="1"/>
        <v>417.66</v>
      </c>
      <c r="E42" s="5">
        <f t="shared" ca="1" si="1"/>
        <v>1.5879861651757834E-2</v>
      </c>
    </row>
    <row r="43" spans="1:5" x14ac:dyDescent="0.4">
      <c r="A43" s="2" vm="123">
        <f ca="1"/>
        <v>45047</v>
      </c>
      <c r="B43" vm="124">
        <f ca="1"/>
        <v>285.11</v>
      </c>
      <c r="C43" s="5">
        <f t="shared" ca="1" si="0"/>
        <v>-3.6639432142861583E-2</v>
      </c>
      <c r="D43" vm="125">
        <f ca="1"/>
        <v>419.43</v>
      </c>
      <c r="E43" s="5">
        <f t="shared" ca="1" si="1"/>
        <v>4.2289422592128138E-3</v>
      </c>
    </row>
    <row r="44" spans="1:5" x14ac:dyDescent="0.4">
      <c r="A44" s="2" vm="126">
        <f ca="1"/>
        <v>45078</v>
      </c>
      <c r="B44" vm="127">
        <f ca="1"/>
        <v>298.41000000000003</v>
      </c>
      <c r="C44" s="5">
        <f t="shared" ca="1" si="0"/>
        <v>4.5593309116797889E-2</v>
      </c>
      <c r="D44" vm="128">
        <f ca="1"/>
        <v>445.71</v>
      </c>
      <c r="E44" s="5">
        <f t="shared" ca="1" si="1"/>
        <v>6.0771869649528194E-2</v>
      </c>
    </row>
    <row r="45" spans="1:5" x14ac:dyDescent="0.4">
      <c r="A45" s="2" vm="129">
        <f ca="1"/>
        <v>45108</v>
      </c>
      <c r="B45" vm="130">
        <f ca="1"/>
        <v>293.2</v>
      </c>
      <c r="C45" s="5">
        <f t="shared" ca="1" si="0"/>
        <v>-1.7613409819936018E-2</v>
      </c>
      <c r="D45" vm="131">
        <f ca="1"/>
        <v>460.18</v>
      </c>
      <c r="E45" s="5">
        <f t="shared" ca="1" si="1"/>
        <v>3.1949200974015553E-2</v>
      </c>
    </row>
    <row r="46" spans="1:5" x14ac:dyDescent="0.4">
      <c r="A46" s="2" vm="132">
        <f ca="1"/>
        <v>45139</v>
      </c>
      <c r="B46" vm="133">
        <f ca="1"/>
        <v>281.14999999999998</v>
      </c>
      <c r="C46" s="5">
        <f t="shared" ca="1" si="0"/>
        <v>-4.1966635274285798E-2</v>
      </c>
      <c r="D46" vm="134">
        <f ca="1"/>
        <v>452.69</v>
      </c>
      <c r="E46" s="5">
        <f t="shared" ca="1" si="1"/>
        <v>-1.641015277757191E-2</v>
      </c>
    </row>
    <row r="47" spans="1:5" x14ac:dyDescent="0.4">
      <c r="A47" s="2" vm="135">
        <f ca="1"/>
        <v>45170</v>
      </c>
      <c r="B47" vm="136">
        <f ca="1"/>
        <v>263.44</v>
      </c>
      <c r="C47" s="5">
        <f t="shared" ca="1" si="0"/>
        <v>-6.5062696670101741E-2</v>
      </c>
      <c r="D47" vm="137">
        <f ca="1"/>
        <v>429.43</v>
      </c>
      <c r="E47" s="5">
        <f t="shared" ca="1" si="1"/>
        <v>-5.2748816581768214E-2</v>
      </c>
    </row>
    <row r="48" spans="1:5" x14ac:dyDescent="0.4">
      <c r="A48" s="2" vm="138">
        <f ca="1"/>
        <v>45200</v>
      </c>
      <c r="B48" vm="139">
        <f ca="1"/>
        <v>262.17</v>
      </c>
      <c r="C48" s="5">
        <f t="shared" ca="1" si="0"/>
        <v>-4.8324897605461188E-3</v>
      </c>
      <c r="D48" vm="140">
        <f ca="1"/>
        <v>419.94</v>
      </c>
      <c r="E48" s="5">
        <f t="shared" ca="1" si="1"/>
        <v>-2.2346904002543255E-2</v>
      </c>
    </row>
    <row r="49" spans="1:5" x14ac:dyDescent="0.4">
      <c r="A49" s="2" vm="141">
        <f ca="1"/>
        <v>45231</v>
      </c>
      <c r="B49" vm="142">
        <f ca="1"/>
        <v>281.83999999999997</v>
      </c>
      <c r="C49" s="5">
        <f t="shared" ca="1" si="0"/>
        <v>7.2346385725419515E-2</v>
      </c>
      <c r="D49" vm="143">
        <f ca="1"/>
        <v>458.42</v>
      </c>
      <c r="E49" s="5">
        <f t="shared" ca="1" si="1"/>
        <v>8.7673950536716935E-2</v>
      </c>
    </row>
    <row r="50" spans="1:5" x14ac:dyDescent="0.4">
      <c r="A50" s="2" vm="144">
        <f ca="1"/>
        <v>45261</v>
      </c>
      <c r="B50" vm="145">
        <f ca="1"/>
        <v>296.51</v>
      </c>
      <c r="C50" s="5">
        <f t="shared" ca="1" si="0"/>
        <v>5.0741410648878132E-2</v>
      </c>
      <c r="D50" vm="146">
        <f ca="1"/>
        <v>477.63</v>
      </c>
      <c r="E50" s="5">
        <f t="shared" ca="1" si="1"/>
        <v>4.1050579709802706E-2</v>
      </c>
    </row>
    <row r="51" spans="1:5" x14ac:dyDescent="0.4">
      <c r="A51" s="2" vm="147">
        <f ca="1"/>
        <v>45292</v>
      </c>
      <c r="B51" vm="148">
        <f ca="1"/>
        <v>292.72000000000003</v>
      </c>
      <c r="C51" s="5">
        <f t="shared" ca="1" si="0"/>
        <v>-1.286442397090865E-2</v>
      </c>
      <c r="D51" vm="149">
        <f ca="1"/>
        <v>485.2</v>
      </c>
      <c r="E51" s="5">
        <f t="shared" ca="1" si="1"/>
        <v>1.5724802893872111E-2</v>
      </c>
    </row>
    <row r="52" spans="1:5" x14ac:dyDescent="0.4">
      <c r="A52" s="2" vm="150">
        <f ca="1"/>
        <v>45323</v>
      </c>
      <c r="B52" vm="151">
        <f ca="1"/>
        <v>292.27999999999997</v>
      </c>
      <c r="C52" s="5">
        <f t="shared" ca="1" si="0"/>
        <v>-1.5042737879344497E-3</v>
      </c>
      <c r="D52" vm="152">
        <f ca="1"/>
        <v>510.45</v>
      </c>
      <c r="E52" s="5">
        <f t="shared" ca="1" si="1"/>
        <v>5.0731512545129288E-2</v>
      </c>
    </row>
    <row r="53" spans="1:5" x14ac:dyDescent="0.4">
      <c r="A53" s="2" vm="153">
        <f ca="1"/>
        <v>45352</v>
      </c>
      <c r="B53" vm="154">
        <f ca="1"/>
        <v>281.95</v>
      </c>
      <c r="C53" s="5">
        <f t="shared" ca="1" si="0"/>
        <v>-3.5982496669825885E-2</v>
      </c>
      <c r="D53" vm="155">
        <f ca="1"/>
        <v>525.73</v>
      </c>
      <c r="E53" s="5">
        <f t="shared" ca="1" si="1"/>
        <v>2.949508335025066E-2</v>
      </c>
    </row>
    <row r="54" spans="1:5" x14ac:dyDescent="0.4">
      <c r="A54" s="2" vm="156">
        <f ca="1"/>
        <v>45383</v>
      </c>
      <c r="B54" vm="157">
        <f ca="1"/>
        <v>273.04000000000002</v>
      </c>
      <c r="C54" s="5">
        <f t="shared" ca="1" si="0"/>
        <v>-3.211144565473939E-2</v>
      </c>
      <c r="D54" vm="158">
        <f ca="1"/>
        <v>504.44</v>
      </c>
      <c r="E54" s="5">
        <f t="shared" ca="1" si="1"/>
        <v>-4.1338869877601256E-2</v>
      </c>
    </row>
    <row r="55" spans="1:5" x14ac:dyDescent="0.4">
      <c r="A55" s="2" vm="159">
        <f ca="1"/>
        <v>45413</v>
      </c>
      <c r="B55" vm="160">
        <f ca="1"/>
        <v>258.89</v>
      </c>
      <c r="C55" s="5">
        <f t="shared" ca="1" si="0"/>
        <v>-5.3215043538641274E-2</v>
      </c>
      <c r="D55" vm="161">
        <f ca="1"/>
        <v>529.96</v>
      </c>
      <c r="E55" s="5">
        <f t="shared" ca="1" si="1"/>
        <v>4.9352628912248675E-2</v>
      </c>
    </row>
    <row r="56" spans="1:5" x14ac:dyDescent="0.4">
      <c r="A56" s="2" vm="162">
        <f ca="1"/>
        <v>45444</v>
      </c>
      <c r="B56" vm="163">
        <f ca="1"/>
        <v>254.84</v>
      </c>
      <c r="C56" s="5">
        <f t="shared" ca="1" si="0"/>
        <v>-1.5767363811522984E-2</v>
      </c>
      <c r="D56" vm="164">
        <f ca="1"/>
        <v>547.23</v>
      </c>
      <c r="E56" s="5">
        <f t="shared" ca="1" si="1"/>
        <v>3.2067657367010456E-2</v>
      </c>
    </row>
    <row r="57" spans="1:5" x14ac:dyDescent="0.4">
      <c r="A57" s="2" vm="165">
        <f ca="1"/>
        <v>45474</v>
      </c>
      <c r="B57" vm="166">
        <f ca="1"/>
        <v>265.39999999999998</v>
      </c>
      <c r="C57" s="5">
        <f t="shared" ca="1" si="0"/>
        <v>4.0602224649819607E-2</v>
      </c>
      <c r="D57" vm="167">
        <f ca="1"/>
        <v>553.32000000000005</v>
      </c>
      <c r="E57" s="5">
        <f t="shared" ca="1" si="1"/>
        <v>1.1067306639681753E-2</v>
      </c>
    </row>
    <row r="58" spans="1:5" x14ac:dyDescent="0.4">
      <c r="A58" s="2" vm="168">
        <f ca="1"/>
        <v>45505</v>
      </c>
      <c r="B58" vm="169">
        <f ca="1"/>
        <v>288.66000000000003</v>
      </c>
      <c r="C58" s="5">
        <f t="shared" ca="1" si="0"/>
        <v>8.4011403041310412E-2</v>
      </c>
      <c r="D58" vm="170">
        <f ca="1"/>
        <v>566.75</v>
      </c>
      <c r="E58" s="5">
        <f t="shared" ca="1" si="1"/>
        <v>2.3981793381023853E-2</v>
      </c>
    </row>
    <row r="59" spans="1:5" x14ac:dyDescent="0.4">
      <c r="A59" s="2" vm="171">
        <f ca="1"/>
        <v>45536</v>
      </c>
      <c r="B59" vm="172">
        <f ca="1"/>
        <v>304.51</v>
      </c>
      <c r="C59" s="5">
        <f t="shared" ca="1" si="0"/>
        <v>5.3454402393785426E-2</v>
      </c>
      <c r="D59" vm="173">
        <f ca="1"/>
        <v>576.82000000000005</v>
      </c>
      <c r="E59" s="5">
        <f t="shared" ca="1" si="1"/>
        <v>1.7611970045769861E-2</v>
      </c>
    </row>
    <row r="60" spans="1:5" x14ac:dyDescent="0.4">
      <c r="A60" s="2" vm="174">
        <f ca="1"/>
        <v>45566</v>
      </c>
      <c r="B60" vm="175">
        <f ca="1"/>
        <v>292.11</v>
      </c>
      <c r="C60" s="5">
        <f t="shared" ca="1" si="0"/>
        <v>-4.1573483674428299E-2</v>
      </c>
      <c r="D60" vm="176">
        <f ca="1"/>
        <v>571.24</v>
      </c>
      <c r="E60" s="5">
        <f t="shared" ca="1" si="1"/>
        <v>-9.7208228486758055E-3</v>
      </c>
    </row>
    <row r="61" spans="1:5" x14ac:dyDescent="0.4">
      <c r="A61" s="2" vm="177">
        <f ca="1"/>
        <v>45597</v>
      </c>
      <c r="B61" vm="178">
        <f ca="1"/>
        <v>296.01</v>
      </c>
      <c r="C61" s="5">
        <f t="shared" ca="1" si="0"/>
        <v>1.3262793878410386E-2</v>
      </c>
      <c r="D61" vm="179">
        <f ca="1"/>
        <v>605.07000000000005</v>
      </c>
      <c r="E61" s="5">
        <f t="shared" ca="1" si="1"/>
        <v>5.7534717232432281E-2</v>
      </c>
    </row>
    <row r="62" spans="1:5" x14ac:dyDescent="0.4">
      <c r="A62" s="2" vm="180">
        <f ca="1"/>
        <v>45627</v>
      </c>
      <c r="B62" vm="181">
        <f ca="1"/>
        <v>289.89</v>
      </c>
      <c r="C62" s="5">
        <f t="shared" ca="1" si="0"/>
        <v>-2.0891696857858109E-2</v>
      </c>
      <c r="D62" vm="182">
        <f ca="1"/>
        <v>588.67999999999995</v>
      </c>
      <c r="E62" s="5">
        <f t="shared" ca="1" si="1"/>
        <v>-2.7461411521252803E-2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2024-11-20T22:17:14Z</dcterms:created>
  <dcterms:modified xsi:type="dcterms:W3CDTF">2025-01-08T16:11:48Z</dcterms:modified>
</cp:coreProperties>
</file>